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90e89a76cc1934/Documentos/ARCHIVOS 291120/INTEGRA CONSULTORIAS/Plataforma de formación Empresarial/Material Plataforma de formación empresarial/Sitio Web/Materiales de complemento 240322/"/>
    </mc:Choice>
  </mc:AlternateContent>
  <xr:revisionPtr revIDLastSave="0" documentId="8_{4B73AC17-9972-40DC-92DF-1D1D65E7C818}" xr6:coauthVersionLast="47" xr6:coauthVersionMax="47" xr10:uidLastSave="{00000000-0000-0000-0000-000000000000}"/>
  <bookViews>
    <workbookView xWindow="-108" yWindow="-108" windowWidth="23256" windowHeight="12456" xr2:uid="{A728375C-59AA-49B3-8689-ACD175AF8DA7}"/>
  </bookViews>
  <sheets>
    <sheet name="Costo de producción" sheetId="1" r:id="rId1"/>
    <sheet name="Ejemp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14" i="1"/>
  <c r="F15" i="1"/>
  <c r="F16" i="1"/>
  <c r="F17" i="1"/>
  <c r="F18" i="1"/>
  <c r="F19" i="1"/>
  <c r="F20" i="1"/>
  <c r="F21" i="1"/>
  <c r="F22" i="1"/>
  <c r="F25" i="1"/>
  <c r="F26" i="1"/>
  <c r="F27" i="1"/>
  <c r="F40" i="2"/>
  <c r="F36" i="2"/>
  <c r="F31" i="2"/>
  <c r="F30" i="2"/>
  <c r="F38" i="2"/>
  <c r="F27" i="2"/>
  <c r="E26" i="2"/>
  <c r="F26" i="2" s="1"/>
  <c r="F25" i="2"/>
  <c r="F22" i="2"/>
  <c r="F21" i="2"/>
  <c r="F20" i="2"/>
  <c r="F19" i="2"/>
  <c r="F18" i="2"/>
  <c r="F17" i="2"/>
  <c r="F16" i="2"/>
  <c r="F15" i="2"/>
  <c r="F14" i="2"/>
  <c r="F11" i="2"/>
  <c r="F11" i="1"/>
  <c r="F28" i="1" l="1"/>
  <c r="F33" i="2"/>
  <c r="F28" i="2"/>
  <c r="F37" i="2" s="1"/>
  <c r="F39" i="2"/>
  <c r="F30" i="1" l="1"/>
  <c r="F31" i="1"/>
  <c r="F33" i="1" s="1"/>
  <c r="F36" i="1" s="1"/>
  <c r="F39" i="1" l="1"/>
  <c r="F40" i="1" s="1"/>
  <c r="F37" i="1"/>
</calcChain>
</file>

<file path=xl/sharedStrings.xml><?xml version="1.0" encoding="utf-8"?>
<sst xmlns="http://schemas.openxmlformats.org/spreadsheetml/2006/main" count="78" uniqueCount="56">
  <si>
    <t>Costo de Producción</t>
  </si>
  <si>
    <t>Producto:</t>
  </si>
  <si>
    <t>Pastel</t>
  </si>
  <si>
    <t>CONCEPTO</t>
  </si>
  <si>
    <t>UNIDAD</t>
  </si>
  <si>
    <t>CANTIDAD</t>
  </si>
  <si>
    <t>PRECIO</t>
  </si>
  <si>
    <t>TOTAL</t>
  </si>
  <si>
    <t>MEDIDA</t>
  </si>
  <si>
    <t>UNITARIO</t>
  </si>
  <si>
    <t>COSTO DIRECTO</t>
  </si>
  <si>
    <t>MANO DE OBRA</t>
  </si>
  <si>
    <t>Elaboraciòn</t>
  </si>
  <si>
    <t>Horas</t>
  </si>
  <si>
    <t>Este es el salario mínimo por hora en Guatemala, puedes usar el costo de oportunidad, el valor del jornal en tu comunidad</t>
  </si>
  <si>
    <t>MATERIA PRIMA</t>
  </si>
  <si>
    <t>Harina</t>
  </si>
  <si>
    <t>libra</t>
  </si>
  <si>
    <t>Leche en polvo</t>
  </si>
  <si>
    <t>cucharada</t>
  </si>
  <si>
    <t>Huevos</t>
  </si>
  <si>
    <t>unidad</t>
  </si>
  <si>
    <t>Sal</t>
  </si>
  <si>
    <t>cucharadita</t>
  </si>
  <si>
    <t>Margarina</t>
  </si>
  <si>
    <t>barra</t>
  </si>
  <si>
    <t>Manteca vegetal</t>
  </si>
  <si>
    <t>Royal</t>
  </si>
  <si>
    <t>onza</t>
  </si>
  <si>
    <t>Vainilla liquida</t>
  </si>
  <si>
    <t>tapón</t>
  </si>
  <si>
    <t>Naranja, rayadura cascara</t>
  </si>
  <si>
    <t>INSUMOS</t>
  </si>
  <si>
    <t>Papel manila</t>
  </si>
  <si>
    <t>pliego</t>
  </si>
  <si>
    <t>Gas (Se hacen 20 pasteles con 1 cilindro de 25 Lb)</t>
  </si>
  <si>
    <t>uso</t>
  </si>
  <si>
    <t>SUB TOTAL</t>
  </si>
  <si>
    <t>COSTO INDIRECTO</t>
  </si>
  <si>
    <t>Administración (10% sobre costos directos)</t>
  </si>
  <si>
    <t>Imprevistos (10% sobre costos directos)</t>
  </si>
  <si>
    <t>RENDIMIENTO ESPERADO</t>
  </si>
  <si>
    <t>Pedazos</t>
  </si>
  <si>
    <t>PRECIO DE VENTA</t>
  </si>
  <si>
    <t>COSTO TOTAL</t>
  </si>
  <si>
    <r>
      <t xml:space="preserve">INGRESO VENTA PRODUCCIÓN </t>
    </r>
    <r>
      <rPr>
        <sz val="10"/>
        <rFont val="Arial"/>
        <family val="2"/>
      </rPr>
      <t>(Multiplicar Q.5.00 X 16 pedazos)</t>
    </r>
  </si>
  <si>
    <t>Administración (5% sobre costos directos)</t>
  </si>
  <si>
    <t>Imprevistos (5% sobre costos directos)</t>
  </si>
  <si>
    <r>
      <t>COSTO UNITARIO</t>
    </r>
    <r>
      <rPr>
        <sz val="10"/>
        <rFont val="Arial"/>
        <family val="2"/>
      </rPr>
      <t xml:space="preserve"> (Dividir Q.63.48 / 16 pedazos)</t>
    </r>
  </si>
  <si>
    <r>
      <t xml:space="preserve">UTILIDAD </t>
    </r>
    <r>
      <rPr>
        <sz val="10"/>
        <rFont val="Arial"/>
        <family val="2"/>
      </rPr>
      <t>(Restar venta Q.80.00 - costo total Q.63.48)</t>
    </r>
  </si>
  <si>
    <r>
      <t xml:space="preserve">RENTABILIDAD </t>
    </r>
    <r>
      <rPr>
        <sz val="10"/>
        <rFont val="Arial"/>
        <family val="2"/>
      </rPr>
      <t>(Dividir utilidad Q.16.52 / ventas Q.80.00)</t>
    </r>
  </si>
  <si>
    <r>
      <t xml:space="preserve">RENTABILIDAD </t>
    </r>
    <r>
      <rPr>
        <sz val="10"/>
        <rFont val="Arial"/>
        <family val="2"/>
      </rPr>
      <t>(Dividir utilidad  / ventas )</t>
    </r>
  </si>
  <si>
    <r>
      <t>COSTO UNITARIO</t>
    </r>
    <r>
      <rPr>
        <sz val="10"/>
        <rFont val="Arial"/>
        <family val="2"/>
      </rPr>
      <t xml:space="preserve"> (Dividir costo total / total unidades)</t>
    </r>
  </si>
  <si>
    <r>
      <t xml:space="preserve">INGRESO VENTA PRODUCCIÓN </t>
    </r>
    <r>
      <rPr>
        <sz val="10"/>
        <rFont val="Arial"/>
        <family val="2"/>
      </rPr>
      <t>(Multiplicar precio unitario x cantidad de unidades)</t>
    </r>
  </si>
  <si>
    <r>
      <t xml:space="preserve">UTILIDAD </t>
    </r>
    <r>
      <rPr>
        <sz val="10"/>
        <rFont val="Arial"/>
        <family val="2"/>
      </rPr>
      <t>(Restar venta total - costo total)</t>
    </r>
  </si>
  <si>
    <t>RENDIMIENTO ESPERADO EN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</si>
</sst>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 ;_-[$Q-100A]* \-#,##0.00\ ;_-[$Q-100A]* &quot;-&quot;??_ ;_-@_ "/>
    <numFmt numFmtId="165" formatCode="_([$Q-100A]* #,##0.00_);_([$Q-100A]* \(#,##0.00\);_([$Q-10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3" xfId="0" applyFont="1" applyFill="1" applyBorder="1"/>
    <xf numFmtId="0" fontId="0" fillId="0" borderId="3" xfId="0" applyBorder="1"/>
    <xf numFmtId="164" fontId="0" fillId="0" borderId="3" xfId="0" applyNumberFormat="1" applyBorder="1"/>
    <xf numFmtId="0" fontId="7" fillId="0" borderId="6" xfId="0" applyFont="1" applyBorder="1"/>
    <xf numFmtId="0" fontId="0" fillId="0" borderId="6" xfId="0" applyBorder="1"/>
    <xf numFmtId="164" fontId="0" fillId="0" borderId="6" xfId="0" applyNumberForma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4" fontId="0" fillId="0" borderId="6" xfId="1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7" fillId="3" borderId="6" xfId="0" applyFont="1" applyFill="1" applyBorder="1"/>
    <xf numFmtId="164" fontId="0" fillId="0" borderId="11" xfId="0" applyNumberFormat="1" applyBorder="1" applyAlignment="1">
      <alignment horizontal="center"/>
    </xf>
    <xf numFmtId="0" fontId="7" fillId="5" borderId="6" xfId="0" applyFont="1" applyFill="1" applyBorder="1"/>
    <xf numFmtId="0" fontId="8" fillId="5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6" borderId="6" xfId="0" applyFont="1" applyFill="1" applyBorder="1"/>
    <xf numFmtId="0" fontId="8" fillId="6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7" fillId="7" borderId="6" xfId="0" applyFont="1" applyFill="1" applyBorder="1"/>
    <xf numFmtId="0" fontId="0" fillId="7" borderId="6" xfId="0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164" fontId="8" fillId="7" borderId="11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5" xfId="0" applyFont="1" applyBorder="1"/>
    <xf numFmtId="9" fontId="7" fillId="0" borderId="12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165" fontId="0" fillId="0" borderId="0" xfId="0" applyNumberFormat="1"/>
    <xf numFmtId="0" fontId="2" fillId="8" borderId="10" xfId="0" applyFon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BF75-34C5-4D0F-9A5F-3EBA1B516D78}">
  <dimension ref="B1:K43"/>
  <sheetViews>
    <sheetView showGridLines="0" tabSelected="1" workbookViewId="0">
      <selection activeCell="B4" sqref="B4"/>
    </sheetView>
  </sheetViews>
  <sheetFormatPr baseColWidth="10" defaultRowHeight="14.4" x14ac:dyDescent="0.3"/>
  <cols>
    <col min="1" max="1" width="4.44140625" customWidth="1"/>
    <col min="2" max="2" width="49.44140625" customWidth="1"/>
    <col min="7" max="7" width="6.109375" customWidth="1"/>
  </cols>
  <sheetData>
    <row r="1" spans="2:11" ht="17.399999999999999" x14ac:dyDescent="0.3">
      <c r="B1" s="1"/>
      <c r="C1" s="50"/>
      <c r="D1" s="50"/>
      <c r="E1" s="50"/>
      <c r="F1" s="1"/>
    </row>
    <row r="2" spans="2:11" ht="15.6" x14ac:dyDescent="0.3">
      <c r="B2" s="51" t="s">
        <v>0</v>
      </c>
      <c r="C2" s="51"/>
      <c r="D2" s="51"/>
      <c r="E2" s="51"/>
      <c r="F2" s="51"/>
    </row>
    <row r="3" spans="2:11" ht="15.6" x14ac:dyDescent="0.3">
      <c r="B3" s="2"/>
      <c r="C3" s="2"/>
      <c r="D3" s="2"/>
      <c r="E3" s="2"/>
      <c r="F3" s="2"/>
    </row>
    <row r="4" spans="2:11" ht="15.6" x14ac:dyDescent="0.3">
      <c r="B4" s="2" t="s">
        <v>1</v>
      </c>
      <c r="C4" s="3"/>
      <c r="D4" s="2"/>
      <c r="E4" s="2"/>
      <c r="F4" s="2"/>
    </row>
    <row r="5" spans="2:11" x14ac:dyDescent="0.3">
      <c r="C5" s="52"/>
      <c r="D5" s="52"/>
      <c r="E5" s="52"/>
    </row>
    <row r="6" spans="2:11" x14ac:dyDescent="0.3">
      <c r="B6" s="53" t="s">
        <v>3</v>
      </c>
      <c r="C6" s="4" t="s">
        <v>4</v>
      </c>
      <c r="D6" s="55" t="s">
        <v>5</v>
      </c>
      <c r="E6" s="4" t="s">
        <v>6</v>
      </c>
      <c r="F6" s="55" t="s">
        <v>7</v>
      </c>
    </row>
    <row r="7" spans="2:11" x14ac:dyDescent="0.3">
      <c r="B7" s="54"/>
      <c r="C7" s="5" t="s">
        <v>8</v>
      </c>
      <c r="D7" s="56"/>
      <c r="E7" s="5" t="s">
        <v>9</v>
      </c>
      <c r="F7" s="56"/>
    </row>
    <row r="8" spans="2:11" x14ac:dyDescent="0.3">
      <c r="B8" s="6" t="s">
        <v>10</v>
      </c>
      <c r="C8" s="7"/>
      <c r="D8" s="7"/>
      <c r="E8" s="8"/>
      <c r="F8" s="8"/>
    </row>
    <row r="9" spans="2:11" x14ac:dyDescent="0.3">
      <c r="B9" s="9"/>
      <c r="C9" s="10"/>
      <c r="D9" s="10"/>
      <c r="E9" s="11"/>
      <c r="F9" s="11"/>
    </row>
    <row r="10" spans="2:11" x14ac:dyDescent="0.3">
      <c r="B10" s="9" t="s">
        <v>11</v>
      </c>
      <c r="C10" s="10"/>
      <c r="D10" s="10"/>
      <c r="E10" s="11"/>
      <c r="F10" s="11"/>
    </row>
    <row r="11" spans="2:11" x14ac:dyDescent="0.3">
      <c r="B11" s="12"/>
      <c r="C11" s="13"/>
      <c r="D11" s="14"/>
      <c r="E11" s="15">
        <v>11.61</v>
      </c>
      <c r="F11" s="16">
        <f>+D11*E11</f>
        <v>0</v>
      </c>
      <c r="H11" s="45" t="s">
        <v>14</v>
      </c>
      <c r="I11" s="45"/>
      <c r="J11" s="45"/>
      <c r="K11" s="45"/>
    </row>
    <row r="12" spans="2:11" x14ac:dyDescent="0.3">
      <c r="B12" s="10"/>
      <c r="C12" s="14"/>
      <c r="D12" s="14"/>
      <c r="E12" s="16"/>
      <c r="F12" s="16"/>
      <c r="H12" s="45"/>
      <c r="I12" s="45"/>
      <c r="J12" s="45"/>
      <c r="K12" s="45"/>
    </row>
    <row r="13" spans="2:11" x14ac:dyDescent="0.3">
      <c r="B13" s="9" t="s">
        <v>15</v>
      </c>
      <c r="C13" s="10"/>
      <c r="D13" s="10"/>
      <c r="E13" s="11"/>
      <c r="F13" s="11"/>
    </row>
    <row r="14" spans="2:11" x14ac:dyDescent="0.3">
      <c r="B14" s="12"/>
      <c r="C14" s="13"/>
      <c r="D14" s="14"/>
      <c r="E14" s="15"/>
      <c r="F14" s="16">
        <f t="shared" ref="F14:F22" si="0">+D14*E14</f>
        <v>0</v>
      </c>
    </row>
    <row r="15" spans="2:11" x14ac:dyDescent="0.3">
      <c r="B15" s="12"/>
      <c r="C15" s="13"/>
      <c r="D15" s="14"/>
      <c r="E15" s="16"/>
      <c r="F15" s="16">
        <f t="shared" si="0"/>
        <v>0</v>
      </c>
    </row>
    <row r="16" spans="2:11" x14ac:dyDescent="0.3">
      <c r="B16" s="12"/>
      <c r="C16" s="13"/>
      <c r="D16" s="14"/>
      <c r="E16" s="16"/>
      <c r="F16" s="16">
        <f t="shared" si="0"/>
        <v>0</v>
      </c>
    </row>
    <row r="17" spans="2:6" x14ac:dyDescent="0.3">
      <c r="B17" s="12"/>
      <c r="C17" s="13"/>
      <c r="D17" s="14"/>
      <c r="E17" s="16"/>
      <c r="F17" s="16">
        <f t="shared" si="0"/>
        <v>0</v>
      </c>
    </row>
    <row r="18" spans="2:6" x14ac:dyDescent="0.3">
      <c r="B18" s="12"/>
      <c r="C18" s="13"/>
      <c r="D18" s="14"/>
      <c r="E18" s="16"/>
      <c r="F18" s="16">
        <f t="shared" si="0"/>
        <v>0</v>
      </c>
    </row>
    <row r="19" spans="2:6" x14ac:dyDescent="0.3">
      <c r="B19" s="12"/>
      <c r="C19" s="13"/>
      <c r="D19" s="14"/>
      <c r="E19" s="16"/>
      <c r="F19" s="16">
        <f t="shared" si="0"/>
        <v>0</v>
      </c>
    </row>
    <row r="20" spans="2:6" x14ac:dyDescent="0.3">
      <c r="B20" s="12"/>
      <c r="C20" s="13"/>
      <c r="D20" s="14"/>
      <c r="E20" s="16"/>
      <c r="F20" s="16">
        <f t="shared" si="0"/>
        <v>0</v>
      </c>
    </row>
    <row r="21" spans="2:6" x14ac:dyDescent="0.3">
      <c r="B21" s="12"/>
      <c r="C21" s="13"/>
      <c r="D21" s="14"/>
      <c r="E21" s="16"/>
      <c r="F21" s="16">
        <f t="shared" si="0"/>
        <v>0</v>
      </c>
    </row>
    <row r="22" spans="2:6" x14ac:dyDescent="0.3">
      <c r="B22" s="12"/>
      <c r="C22" s="13"/>
      <c r="D22" s="14"/>
      <c r="E22" s="16"/>
      <c r="F22" s="16">
        <f t="shared" si="0"/>
        <v>0</v>
      </c>
    </row>
    <row r="23" spans="2:6" x14ac:dyDescent="0.3">
      <c r="B23" s="12"/>
      <c r="C23" s="13"/>
      <c r="D23" s="14"/>
      <c r="E23" s="16"/>
      <c r="F23" s="16"/>
    </row>
    <row r="24" spans="2:6" x14ac:dyDescent="0.3">
      <c r="B24" s="9" t="s">
        <v>32</v>
      </c>
      <c r="C24" s="14"/>
      <c r="D24" s="14"/>
      <c r="E24" s="16"/>
      <c r="F24" s="16"/>
    </row>
    <row r="25" spans="2:6" x14ac:dyDescent="0.3">
      <c r="B25" s="12"/>
      <c r="C25" s="13"/>
      <c r="D25" s="14"/>
      <c r="E25" s="16"/>
      <c r="F25" s="16">
        <f>+D25*E25</f>
        <v>0</v>
      </c>
    </row>
    <row r="26" spans="2:6" x14ac:dyDescent="0.3">
      <c r="B26" s="12"/>
      <c r="C26" s="13"/>
      <c r="D26" s="14"/>
      <c r="E26" s="17"/>
      <c r="F26" s="16">
        <f>+D26*E26</f>
        <v>0</v>
      </c>
    </row>
    <row r="27" spans="2:6" x14ac:dyDescent="0.3">
      <c r="B27" s="18"/>
      <c r="C27" s="19"/>
      <c r="D27" s="20"/>
      <c r="E27" s="21"/>
      <c r="F27" s="21">
        <f t="shared" ref="F27" si="1">+D27*E27</f>
        <v>0</v>
      </c>
    </row>
    <row r="28" spans="2:6" x14ac:dyDescent="0.3">
      <c r="B28" s="46" t="s">
        <v>37</v>
      </c>
      <c r="C28" s="47"/>
      <c r="D28" s="47"/>
      <c r="E28" s="48"/>
      <c r="F28" s="22">
        <f>SUM(F8:F27)</f>
        <v>0</v>
      </c>
    </row>
    <row r="29" spans="2:6" x14ac:dyDescent="0.3">
      <c r="B29" s="23" t="s">
        <v>38</v>
      </c>
      <c r="C29" s="14"/>
      <c r="D29" s="14"/>
      <c r="E29" s="16"/>
      <c r="F29" s="24"/>
    </row>
    <row r="30" spans="2:6" x14ac:dyDescent="0.3">
      <c r="B30" s="10" t="s">
        <v>39</v>
      </c>
      <c r="C30" s="14"/>
      <c r="D30" s="14"/>
      <c r="E30" s="16"/>
      <c r="F30" s="24">
        <f>+F28*0.1</f>
        <v>0</v>
      </c>
    </row>
    <row r="31" spans="2:6" x14ac:dyDescent="0.3">
      <c r="B31" s="10" t="s">
        <v>40</v>
      </c>
      <c r="C31" s="14"/>
      <c r="D31" s="14"/>
      <c r="E31" s="16"/>
      <c r="F31" s="24">
        <f>+F28*0.1</f>
        <v>0</v>
      </c>
    </row>
    <row r="32" spans="2:6" x14ac:dyDescent="0.3">
      <c r="B32" s="10"/>
      <c r="C32" s="14"/>
      <c r="D32" s="14"/>
      <c r="E32" s="16"/>
      <c r="F32" s="24"/>
    </row>
    <row r="33" spans="2:7" x14ac:dyDescent="0.3">
      <c r="B33" s="46" t="s">
        <v>37</v>
      </c>
      <c r="C33" s="47"/>
      <c r="D33" s="49"/>
      <c r="E33" s="48"/>
      <c r="F33" s="22">
        <f>SUM(F30:F31)</f>
        <v>0</v>
      </c>
    </row>
    <row r="34" spans="2:7" x14ac:dyDescent="0.3">
      <c r="B34" s="25" t="s">
        <v>55</v>
      </c>
      <c r="C34" s="26"/>
      <c r="D34" s="43"/>
      <c r="E34" s="16"/>
      <c r="F34" s="24"/>
    </row>
    <row r="35" spans="2:7" x14ac:dyDescent="0.3">
      <c r="B35" s="28" t="s">
        <v>43</v>
      </c>
      <c r="C35" s="29"/>
      <c r="D35" s="30"/>
      <c r="E35" s="44"/>
      <c r="F35" s="24"/>
    </row>
    <row r="36" spans="2:7" x14ac:dyDescent="0.3">
      <c r="B36" s="9" t="s">
        <v>44</v>
      </c>
      <c r="C36" s="14"/>
      <c r="D36" s="14"/>
      <c r="E36" s="16"/>
      <c r="F36" s="32">
        <f>+F28+F33</f>
        <v>0</v>
      </c>
    </row>
    <row r="37" spans="2:7" x14ac:dyDescent="0.3">
      <c r="B37" s="9" t="s">
        <v>52</v>
      </c>
      <c r="C37" s="13"/>
      <c r="D37" s="14"/>
      <c r="E37" s="14"/>
      <c r="F37" s="32" t="e">
        <f>+F36/D34</f>
        <v>#DIV/0!</v>
      </c>
    </row>
    <row r="38" spans="2:7" x14ac:dyDescent="0.3">
      <c r="B38" s="33" t="s">
        <v>53</v>
      </c>
      <c r="C38" s="34"/>
      <c r="D38" s="34"/>
      <c r="E38" s="35"/>
      <c r="F38" s="36">
        <f>+D34*E35</f>
        <v>0</v>
      </c>
    </row>
    <row r="39" spans="2:7" x14ac:dyDescent="0.3">
      <c r="B39" s="9" t="s">
        <v>54</v>
      </c>
      <c r="C39" s="14"/>
      <c r="D39" s="14"/>
      <c r="E39" s="14"/>
      <c r="F39" s="37">
        <f>F38-F36</f>
        <v>0</v>
      </c>
    </row>
    <row r="40" spans="2:7" x14ac:dyDescent="0.3">
      <c r="B40" s="38" t="s">
        <v>51</v>
      </c>
      <c r="C40" s="20"/>
      <c r="D40" s="20"/>
      <c r="E40" s="20"/>
      <c r="F40" s="39" t="e">
        <f>F39/F38</f>
        <v>#DIV/0!</v>
      </c>
      <c r="G40" s="40"/>
    </row>
    <row r="41" spans="2:7" x14ac:dyDescent="0.3">
      <c r="B41" s="41"/>
      <c r="F41" s="42"/>
    </row>
    <row r="42" spans="2:7" x14ac:dyDescent="0.3">
      <c r="B42" s="41"/>
    </row>
    <row r="43" spans="2:7" x14ac:dyDescent="0.3">
      <c r="B43" s="41"/>
    </row>
  </sheetData>
  <mergeCells count="9">
    <mergeCell ref="H11:K12"/>
    <mergeCell ref="B28:E28"/>
    <mergeCell ref="B33:E33"/>
    <mergeCell ref="C1:E1"/>
    <mergeCell ref="B2:F2"/>
    <mergeCell ref="C5:E5"/>
    <mergeCell ref="B6:B7"/>
    <mergeCell ref="D6:D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E448-4BCD-432A-A34F-1D341919B726}">
  <dimension ref="B1:K43"/>
  <sheetViews>
    <sheetView showGridLines="0" workbookViewId="0">
      <selection activeCell="B41" sqref="B41"/>
    </sheetView>
  </sheetViews>
  <sheetFormatPr baseColWidth="10" defaultRowHeight="14.4" x14ac:dyDescent="0.3"/>
  <cols>
    <col min="1" max="1" width="4.44140625" customWidth="1"/>
    <col min="2" max="2" width="49.44140625" customWidth="1"/>
    <col min="7" max="7" width="6.109375" customWidth="1"/>
    <col min="11" max="11" width="22.44140625" customWidth="1"/>
  </cols>
  <sheetData>
    <row r="1" spans="2:11" ht="17.399999999999999" x14ac:dyDescent="0.3">
      <c r="B1" s="1"/>
      <c r="C1" s="50"/>
      <c r="D1" s="50"/>
      <c r="E1" s="50"/>
      <c r="F1" s="1"/>
    </row>
    <row r="2" spans="2:11" ht="15.6" x14ac:dyDescent="0.3">
      <c r="B2" s="51" t="s">
        <v>0</v>
      </c>
      <c r="C2" s="51"/>
      <c r="D2" s="51"/>
      <c r="E2" s="51"/>
      <c r="F2" s="51"/>
    </row>
    <row r="3" spans="2:11" ht="15.6" x14ac:dyDescent="0.3">
      <c r="B3" s="2"/>
      <c r="C3" s="2"/>
      <c r="D3" s="2"/>
      <c r="E3" s="2"/>
      <c r="F3" s="2"/>
    </row>
    <row r="4" spans="2:11" ht="15.6" x14ac:dyDescent="0.3">
      <c r="B4" s="2" t="s">
        <v>1</v>
      </c>
      <c r="C4" s="3" t="s">
        <v>2</v>
      </c>
      <c r="D4" s="2"/>
      <c r="E4" s="2"/>
      <c r="F4" s="2"/>
    </row>
    <row r="5" spans="2:11" x14ac:dyDescent="0.3">
      <c r="C5" s="52"/>
      <c r="D5" s="52"/>
      <c r="E5" s="52"/>
    </row>
    <row r="6" spans="2:11" x14ac:dyDescent="0.3">
      <c r="B6" s="53" t="s">
        <v>3</v>
      </c>
      <c r="C6" s="4" t="s">
        <v>4</v>
      </c>
      <c r="D6" s="55" t="s">
        <v>5</v>
      </c>
      <c r="E6" s="4" t="s">
        <v>6</v>
      </c>
      <c r="F6" s="55" t="s">
        <v>7</v>
      </c>
    </row>
    <row r="7" spans="2:11" x14ac:dyDescent="0.3">
      <c r="B7" s="54"/>
      <c r="C7" s="5" t="s">
        <v>8</v>
      </c>
      <c r="D7" s="56"/>
      <c r="E7" s="5" t="s">
        <v>9</v>
      </c>
      <c r="F7" s="56"/>
    </row>
    <row r="8" spans="2:11" x14ac:dyDescent="0.3">
      <c r="B8" s="6" t="s">
        <v>10</v>
      </c>
      <c r="C8" s="7"/>
      <c r="D8" s="7"/>
      <c r="E8" s="8"/>
      <c r="F8" s="8"/>
    </row>
    <row r="9" spans="2:11" x14ac:dyDescent="0.3">
      <c r="B9" s="9"/>
      <c r="C9" s="10"/>
      <c r="D9" s="10"/>
      <c r="E9" s="11"/>
      <c r="F9" s="11"/>
    </row>
    <row r="10" spans="2:11" x14ac:dyDescent="0.3">
      <c r="B10" s="9" t="s">
        <v>11</v>
      </c>
      <c r="C10" s="10"/>
      <c r="D10" s="10"/>
      <c r="E10" s="11"/>
      <c r="F10" s="11"/>
    </row>
    <row r="11" spans="2:11" x14ac:dyDescent="0.3">
      <c r="B11" s="12" t="s">
        <v>12</v>
      </c>
      <c r="C11" s="13" t="s">
        <v>13</v>
      </c>
      <c r="D11" s="14">
        <v>2</v>
      </c>
      <c r="E11" s="15">
        <v>11.61</v>
      </c>
      <c r="F11" s="16">
        <f>+D11*E11</f>
        <v>23.22</v>
      </c>
      <c r="H11" s="57" t="s">
        <v>14</v>
      </c>
      <c r="I11" s="58"/>
      <c r="J11" s="58"/>
      <c r="K11" s="59"/>
    </row>
    <row r="12" spans="2:11" x14ac:dyDescent="0.3">
      <c r="B12" s="10"/>
      <c r="C12" s="14"/>
      <c r="D12" s="14"/>
      <c r="E12" s="16"/>
      <c r="F12" s="16"/>
      <c r="H12" s="60"/>
      <c r="I12" s="61"/>
      <c r="J12" s="61"/>
      <c r="K12" s="62"/>
    </row>
    <row r="13" spans="2:11" x14ac:dyDescent="0.3">
      <c r="B13" s="9" t="s">
        <v>15</v>
      </c>
      <c r="C13" s="10"/>
      <c r="D13" s="10"/>
      <c r="E13" s="11"/>
      <c r="F13" s="11"/>
    </row>
    <row r="14" spans="2:11" x14ac:dyDescent="0.3">
      <c r="B14" s="12" t="s">
        <v>16</v>
      </c>
      <c r="C14" s="13" t="s">
        <v>17</v>
      </c>
      <c r="D14" s="14">
        <v>2</v>
      </c>
      <c r="E14" s="15">
        <v>3.5</v>
      </c>
      <c r="F14" s="16">
        <f t="shared" ref="F14:F22" si="0">+D14*E14</f>
        <v>7</v>
      </c>
    </row>
    <row r="15" spans="2:11" x14ac:dyDescent="0.3">
      <c r="B15" s="12" t="s">
        <v>18</v>
      </c>
      <c r="C15" s="13" t="s">
        <v>19</v>
      </c>
      <c r="D15" s="14">
        <v>4</v>
      </c>
      <c r="E15" s="16">
        <v>0.35</v>
      </c>
      <c r="F15" s="16">
        <f t="shared" si="0"/>
        <v>1.4</v>
      </c>
    </row>
    <row r="16" spans="2:11" x14ac:dyDescent="0.3">
      <c r="B16" s="12" t="s">
        <v>20</v>
      </c>
      <c r="C16" s="13" t="s">
        <v>21</v>
      </c>
      <c r="D16" s="14">
        <v>10</v>
      </c>
      <c r="E16" s="16">
        <v>1</v>
      </c>
      <c r="F16" s="16">
        <f t="shared" si="0"/>
        <v>10</v>
      </c>
    </row>
    <row r="17" spans="2:6" x14ac:dyDescent="0.3">
      <c r="B17" s="12" t="s">
        <v>22</v>
      </c>
      <c r="C17" s="13" t="s">
        <v>23</v>
      </c>
      <c r="D17" s="14">
        <v>0.5</v>
      </c>
      <c r="E17" s="16">
        <v>0.2</v>
      </c>
      <c r="F17" s="16">
        <f t="shared" si="0"/>
        <v>0.1</v>
      </c>
    </row>
    <row r="18" spans="2:6" x14ac:dyDescent="0.3">
      <c r="B18" s="12" t="s">
        <v>24</v>
      </c>
      <c r="C18" s="13" t="s">
        <v>25</v>
      </c>
      <c r="D18" s="14">
        <v>3</v>
      </c>
      <c r="E18" s="16">
        <v>1.33</v>
      </c>
      <c r="F18" s="16">
        <f t="shared" si="0"/>
        <v>3.99</v>
      </c>
    </row>
    <row r="19" spans="2:6" x14ac:dyDescent="0.3">
      <c r="B19" s="12" t="s">
        <v>26</v>
      </c>
      <c r="C19" s="13" t="s">
        <v>19</v>
      </c>
      <c r="D19" s="14">
        <v>5</v>
      </c>
      <c r="E19" s="16">
        <v>0.45</v>
      </c>
      <c r="F19" s="16">
        <f t="shared" si="0"/>
        <v>2.25</v>
      </c>
    </row>
    <row r="20" spans="2:6" x14ac:dyDescent="0.3">
      <c r="B20" s="12" t="s">
        <v>27</v>
      </c>
      <c r="C20" s="13" t="s">
        <v>28</v>
      </c>
      <c r="D20" s="14">
        <v>1</v>
      </c>
      <c r="E20" s="16">
        <v>2</v>
      </c>
      <c r="F20" s="16">
        <f t="shared" si="0"/>
        <v>2</v>
      </c>
    </row>
    <row r="21" spans="2:6" x14ac:dyDescent="0.3">
      <c r="B21" s="12" t="s">
        <v>29</v>
      </c>
      <c r="C21" s="13" t="s">
        <v>30</v>
      </c>
      <c r="D21" s="14">
        <v>1</v>
      </c>
      <c r="E21" s="16">
        <v>0.25</v>
      </c>
      <c r="F21" s="16">
        <f t="shared" si="0"/>
        <v>0.25</v>
      </c>
    </row>
    <row r="22" spans="2:6" x14ac:dyDescent="0.3">
      <c r="B22" s="12" t="s">
        <v>31</v>
      </c>
      <c r="C22" s="13" t="s">
        <v>21</v>
      </c>
      <c r="D22" s="14">
        <v>1</v>
      </c>
      <c r="E22" s="16">
        <v>0.25</v>
      </c>
      <c r="F22" s="16">
        <f t="shared" si="0"/>
        <v>0.25</v>
      </c>
    </row>
    <row r="23" spans="2:6" x14ac:dyDescent="0.3">
      <c r="B23" s="12"/>
      <c r="C23" s="13"/>
      <c r="D23" s="14"/>
      <c r="E23" s="16"/>
      <c r="F23" s="16"/>
    </row>
    <row r="24" spans="2:6" x14ac:dyDescent="0.3">
      <c r="B24" s="9" t="s">
        <v>32</v>
      </c>
      <c r="C24" s="14"/>
      <c r="D24" s="14"/>
      <c r="E24" s="16"/>
      <c r="F24" s="16"/>
    </row>
    <row r="25" spans="2:6" x14ac:dyDescent="0.3">
      <c r="B25" s="12" t="s">
        <v>33</v>
      </c>
      <c r="C25" s="13" t="s">
        <v>34</v>
      </c>
      <c r="D25" s="14">
        <v>1</v>
      </c>
      <c r="E25" s="16">
        <v>0.5</v>
      </c>
      <c r="F25" s="16">
        <f>+D25*E25</f>
        <v>0.5</v>
      </c>
    </row>
    <row r="26" spans="2:6" x14ac:dyDescent="0.3">
      <c r="B26" s="12" t="s">
        <v>35</v>
      </c>
      <c r="C26" s="13" t="s">
        <v>36</v>
      </c>
      <c r="D26" s="14">
        <v>1</v>
      </c>
      <c r="E26" s="17">
        <f>135/20</f>
        <v>6.75</v>
      </c>
      <c r="F26" s="16">
        <f>+D26*E26</f>
        <v>6.75</v>
      </c>
    </row>
    <row r="27" spans="2:6" x14ac:dyDescent="0.3">
      <c r="B27" s="18"/>
      <c r="C27" s="19"/>
      <c r="D27" s="20"/>
      <c r="E27" s="21"/>
      <c r="F27" s="21">
        <f t="shared" ref="F27" si="1">+D27*E27</f>
        <v>0</v>
      </c>
    </row>
    <row r="28" spans="2:6" x14ac:dyDescent="0.3">
      <c r="B28" s="46" t="s">
        <v>37</v>
      </c>
      <c r="C28" s="47"/>
      <c r="D28" s="47"/>
      <c r="E28" s="48"/>
      <c r="F28" s="22">
        <f>SUM(F8:F27)</f>
        <v>57.71</v>
      </c>
    </row>
    <row r="29" spans="2:6" x14ac:dyDescent="0.3">
      <c r="B29" s="23" t="s">
        <v>38</v>
      </c>
      <c r="C29" s="14"/>
      <c r="D29" s="14"/>
      <c r="E29" s="16"/>
      <c r="F29" s="24"/>
    </row>
    <row r="30" spans="2:6" x14ac:dyDescent="0.3">
      <c r="B30" s="10" t="s">
        <v>46</v>
      </c>
      <c r="C30" s="14"/>
      <c r="D30" s="14"/>
      <c r="E30" s="16"/>
      <c r="F30" s="24">
        <f>+F28*0.05</f>
        <v>2.8855000000000004</v>
      </c>
    </row>
    <row r="31" spans="2:6" x14ac:dyDescent="0.3">
      <c r="B31" s="10" t="s">
        <v>47</v>
      </c>
      <c r="C31" s="14"/>
      <c r="D31" s="14"/>
      <c r="E31" s="16"/>
      <c r="F31" s="24">
        <f>+F28*0.05</f>
        <v>2.8855000000000004</v>
      </c>
    </row>
    <row r="32" spans="2:6" x14ac:dyDescent="0.3">
      <c r="B32" s="10"/>
      <c r="C32" s="14"/>
      <c r="D32" s="14"/>
      <c r="E32" s="16"/>
      <c r="F32" s="24"/>
    </row>
    <row r="33" spans="2:7" x14ac:dyDescent="0.3">
      <c r="B33" s="46" t="s">
        <v>37</v>
      </c>
      <c r="C33" s="47"/>
      <c r="D33" s="47"/>
      <c r="E33" s="48"/>
      <c r="F33" s="22">
        <f>SUM(F30:F31)</f>
        <v>5.7710000000000008</v>
      </c>
    </row>
    <row r="34" spans="2:7" x14ac:dyDescent="0.3">
      <c r="B34" s="25" t="s">
        <v>41</v>
      </c>
      <c r="C34" s="26" t="s">
        <v>42</v>
      </c>
      <c r="D34" s="27">
        <v>16</v>
      </c>
      <c r="E34" s="16"/>
      <c r="F34" s="24"/>
    </row>
    <row r="35" spans="2:7" x14ac:dyDescent="0.3">
      <c r="B35" s="28" t="s">
        <v>43</v>
      </c>
      <c r="C35" s="29"/>
      <c r="D35" s="30"/>
      <c r="E35" s="31">
        <v>5</v>
      </c>
      <c r="F35" s="24"/>
    </row>
    <row r="36" spans="2:7" x14ac:dyDescent="0.3">
      <c r="B36" s="9" t="s">
        <v>44</v>
      </c>
      <c r="C36" s="14"/>
      <c r="D36" s="14"/>
      <c r="E36" s="16"/>
      <c r="F36" s="32">
        <f>+F28+F33</f>
        <v>63.481000000000002</v>
      </c>
    </row>
    <row r="37" spans="2:7" x14ac:dyDescent="0.3">
      <c r="B37" s="9" t="s">
        <v>48</v>
      </c>
      <c r="C37" s="13"/>
      <c r="D37" s="14"/>
      <c r="E37" s="14"/>
      <c r="F37" s="32">
        <f>+F36/D34</f>
        <v>3.9675625000000001</v>
      </c>
    </row>
    <row r="38" spans="2:7" x14ac:dyDescent="0.3">
      <c r="B38" s="33" t="s">
        <v>45</v>
      </c>
      <c r="C38" s="34"/>
      <c r="D38" s="34"/>
      <c r="E38" s="35"/>
      <c r="F38" s="36">
        <f>+D34*E35</f>
        <v>80</v>
      </c>
    </row>
    <row r="39" spans="2:7" x14ac:dyDescent="0.3">
      <c r="B39" s="9" t="s">
        <v>49</v>
      </c>
      <c r="C39" s="14"/>
      <c r="D39" s="14"/>
      <c r="E39" s="14"/>
      <c r="F39" s="37">
        <f>F38-F36</f>
        <v>16.518999999999998</v>
      </c>
    </row>
    <row r="40" spans="2:7" x14ac:dyDescent="0.3">
      <c r="B40" s="38" t="s">
        <v>50</v>
      </c>
      <c r="C40" s="20"/>
      <c r="D40" s="20"/>
      <c r="E40" s="20"/>
      <c r="F40" s="39">
        <f>F39/F38</f>
        <v>0.20648749999999999</v>
      </c>
      <c r="G40" s="40"/>
    </row>
    <row r="41" spans="2:7" x14ac:dyDescent="0.3">
      <c r="B41" s="41"/>
      <c r="F41" s="42"/>
    </row>
    <row r="42" spans="2:7" x14ac:dyDescent="0.3">
      <c r="B42" s="41"/>
    </row>
    <row r="43" spans="2:7" x14ac:dyDescent="0.3">
      <c r="B43" s="41"/>
    </row>
  </sheetData>
  <mergeCells count="9">
    <mergeCell ref="H11:K12"/>
    <mergeCell ref="B28:E28"/>
    <mergeCell ref="B33:E33"/>
    <mergeCell ref="C1:E1"/>
    <mergeCell ref="B2:F2"/>
    <mergeCell ref="C5:E5"/>
    <mergeCell ref="B6:B7"/>
    <mergeCell ref="D6:D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Costo de producción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CMPAZYPAZ</dc:creator>
  <cp:lastModifiedBy>Carmen María Paz y Paz</cp:lastModifiedBy>
  <dcterms:created xsi:type="dcterms:W3CDTF">2021-07-07T15:49:25Z</dcterms:created>
  <dcterms:modified xsi:type="dcterms:W3CDTF">2022-03-29T14:40:38Z</dcterms:modified>
</cp:coreProperties>
</file>